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955"/>
  </bookViews>
  <sheets>
    <sheet name="saving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2"/>
  <c r="E12" s="1"/>
  <c r="D12"/>
  <c r="G10" i="1"/>
  <c r="G8"/>
  <c r="G5"/>
  <c r="G3"/>
  <c r="G1"/>
</calcChain>
</file>

<file path=xl/sharedStrings.xml><?xml version="1.0" encoding="utf-8"?>
<sst xmlns="http://schemas.openxmlformats.org/spreadsheetml/2006/main" count="51" uniqueCount="51">
  <si>
    <t>initial wealth (Wt)=</t>
  </si>
  <si>
    <t>total rate return (rt+1)=</t>
  </si>
  <si>
    <t>realized rate return (rhot+1)=</t>
  </si>
  <si>
    <t>tax rate (tau) =</t>
  </si>
  <si>
    <t>Cons-Durable (CDt+1)=</t>
  </si>
  <si>
    <t>Consumption (Ct+1)=</t>
  </si>
  <si>
    <t>Cons-Ed (Cet+1) =</t>
  </si>
  <si>
    <t>G</t>
  </si>
  <si>
    <t>Inv</t>
  </si>
  <si>
    <t>X-M</t>
  </si>
  <si>
    <t>rt(1-tau)Wt + (1-t)Lt+1 - Ct+1</t>
  </si>
  <si>
    <t>(1-t)Lt+1 + rho(tau)Wt - Ct+1</t>
  </si>
  <si>
    <t>Cons-Health(CHt+1)</t>
  </si>
  <si>
    <t>Cons-R&amp;D(CRDt+1)</t>
  </si>
  <si>
    <t>G-inv</t>
  </si>
  <si>
    <t>Non-Asset Personal Income</t>
  </si>
  <si>
    <t>Asset personal Income</t>
  </si>
  <si>
    <t>Simple NIPA Personal Saving</t>
  </si>
  <si>
    <t>Personal Consumption</t>
  </si>
  <si>
    <t>Personal Taxes</t>
  </si>
  <si>
    <t>PI - PT - PC</t>
  </si>
  <si>
    <t xml:space="preserve">Change (national) net worth = </t>
  </si>
  <si>
    <t xml:space="preserve"> Income (Lt+1)=</t>
  </si>
  <si>
    <t xml:space="preserve">      (Flow of Funds)</t>
  </si>
  <si>
    <t xml:space="preserve"> (National) Saving</t>
  </si>
  <si>
    <t xml:space="preserve">       (NIPA)</t>
  </si>
  <si>
    <t>F1 + CD + Ced + CH + CRD</t>
  </si>
  <si>
    <t>FoF with Consumption (0.5) Adj.</t>
  </si>
  <si>
    <t>FoF with C Adj. + G-Inv</t>
  </si>
  <si>
    <t>F8 + G-inv</t>
  </si>
  <si>
    <t>Parameter</t>
  </si>
  <si>
    <t>Capital Cost Share</t>
  </si>
  <si>
    <t xml:space="preserve">Theta = </t>
  </si>
  <si>
    <t>Leisure Preference</t>
  </si>
  <si>
    <t>Alpha =</t>
  </si>
  <si>
    <t>Tax Rate Social Security</t>
  </si>
  <si>
    <t>Tss=</t>
  </si>
  <si>
    <t>Tax Rate Income</t>
  </si>
  <si>
    <t>Tinc=</t>
  </si>
  <si>
    <t>Th =</t>
  </si>
  <si>
    <t>T</t>
  </si>
  <si>
    <t>Total Marginal Tax on Labor</t>
  </si>
  <si>
    <t>Labor hours</t>
  </si>
  <si>
    <t>h=</t>
  </si>
  <si>
    <t>Consumption</t>
  </si>
  <si>
    <t xml:space="preserve">C= </t>
  </si>
  <si>
    <t>GDP</t>
  </si>
  <si>
    <t>Y=</t>
  </si>
  <si>
    <t>(1-theta)</t>
  </si>
  <si>
    <t>c/y</t>
  </si>
  <si>
    <t>alpha/(1-th)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</si>
</sst>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E20" sqref="E20"/>
    </sheetView>
  </sheetViews>
  <sheetFormatPr defaultRowHeight="15"/>
  <cols>
    <col min="1" max="1" width="29" customWidth="1"/>
    <col min="5" max="5" width="30.28515625" customWidth="1"/>
    <col min="6" max="6" width="29.5703125" customWidth="1"/>
  </cols>
  <sheetData>
    <row r="1" spans="1:7" ht="26.25" customHeight="1">
      <c r="A1" s="1" t="s">
        <v>22</v>
      </c>
      <c r="B1">
        <v>100</v>
      </c>
      <c r="E1" s="1" t="s">
        <v>21</v>
      </c>
      <c r="F1" t="s">
        <v>10</v>
      </c>
      <c r="G1">
        <f xml:space="preserve"> B5*(1-B9)*B3 + (1-B9)*B1 - B11</f>
        <v>12.5</v>
      </c>
    </row>
    <row r="2" spans="1:7">
      <c r="A2" s="1"/>
      <c r="E2" s="1" t="s">
        <v>23</v>
      </c>
    </row>
    <row r="3" spans="1:7">
      <c r="A3" s="1" t="s">
        <v>0</v>
      </c>
      <c r="B3">
        <v>100</v>
      </c>
      <c r="E3" s="1" t="s">
        <v>24</v>
      </c>
      <c r="F3" t="s">
        <v>11</v>
      </c>
      <c r="G3">
        <f xml:space="preserve"> (1-B9)*B1 + B7*B9*B3 - B11</f>
        <v>6.25</v>
      </c>
    </row>
    <row r="4" spans="1:7">
      <c r="A4" s="1"/>
      <c r="E4" s="1" t="s">
        <v>25</v>
      </c>
    </row>
    <row r="5" spans="1:7">
      <c r="A5" s="1" t="s">
        <v>1</v>
      </c>
      <c r="B5">
        <v>0.1</v>
      </c>
      <c r="E5" s="1" t="s">
        <v>17</v>
      </c>
      <c r="F5" t="s">
        <v>20</v>
      </c>
      <c r="G5">
        <f>B29+B30-B31-B32</f>
        <v>2</v>
      </c>
    </row>
    <row r="6" spans="1:7">
      <c r="A6" s="1"/>
      <c r="E6" s="1"/>
    </row>
    <row r="7" spans="1:7">
      <c r="A7" s="1" t="s">
        <v>2</v>
      </c>
      <c r="B7">
        <v>0.05</v>
      </c>
      <c r="E7" s="1"/>
    </row>
    <row r="8" spans="1:7">
      <c r="A8" s="1"/>
      <c r="E8" s="1" t="s">
        <v>27</v>
      </c>
      <c r="F8" t="s">
        <v>26</v>
      </c>
      <c r="G8">
        <f>G1 + 0.5*(B13 + B15 + B17)</f>
        <v>28</v>
      </c>
    </row>
    <row r="9" spans="1:7">
      <c r="A9" s="1" t="s">
        <v>3</v>
      </c>
      <c r="B9">
        <v>0.25</v>
      </c>
      <c r="E9" s="1"/>
    </row>
    <row r="10" spans="1:7">
      <c r="A10" s="1"/>
      <c r="E10" s="1" t="s">
        <v>28</v>
      </c>
      <c r="F10" t="s">
        <v>29</v>
      </c>
      <c r="G10">
        <f>G8+B27</f>
        <v>31</v>
      </c>
    </row>
    <row r="11" spans="1:7">
      <c r="A11" s="1" t="s">
        <v>5</v>
      </c>
      <c r="B11">
        <v>70</v>
      </c>
    </row>
    <row r="12" spans="1:7">
      <c r="A12" s="1"/>
    </row>
    <row r="13" spans="1:7">
      <c r="A13" s="1" t="s">
        <v>4</v>
      </c>
      <c r="B13">
        <v>7</v>
      </c>
    </row>
    <row r="14" spans="1:7">
      <c r="A14" s="1"/>
    </row>
    <row r="15" spans="1:7">
      <c r="A15" s="1" t="s">
        <v>6</v>
      </c>
      <c r="B15">
        <v>7</v>
      </c>
    </row>
    <row r="16" spans="1:7">
      <c r="A16" s="1"/>
    </row>
    <row r="17" spans="1:2">
      <c r="A17" s="1" t="s">
        <v>12</v>
      </c>
      <c r="B17">
        <v>17</v>
      </c>
    </row>
    <row r="18" spans="1:2">
      <c r="A18" s="1"/>
    </row>
    <row r="19" spans="1:2">
      <c r="A19" s="1" t="s">
        <v>13</v>
      </c>
    </row>
    <row r="20" spans="1:2">
      <c r="A20" s="1"/>
    </row>
    <row r="21" spans="1:2">
      <c r="A21" s="1" t="s">
        <v>7</v>
      </c>
      <c r="B21">
        <v>19</v>
      </c>
    </row>
    <row r="22" spans="1:2">
      <c r="A22" s="1"/>
    </row>
    <row r="23" spans="1:2">
      <c r="A23" s="1" t="s">
        <v>8</v>
      </c>
      <c r="B23">
        <v>16</v>
      </c>
    </row>
    <row r="24" spans="1:2">
      <c r="A24" s="1"/>
    </row>
    <row r="25" spans="1:2">
      <c r="A25" s="1" t="s">
        <v>9</v>
      </c>
      <c r="B25">
        <v>-5</v>
      </c>
    </row>
    <row r="26" spans="1:2">
      <c r="A26" s="1"/>
    </row>
    <row r="27" spans="1:2">
      <c r="A27" s="1" t="s">
        <v>14</v>
      </c>
      <c r="B27">
        <v>3</v>
      </c>
    </row>
    <row r="28" spans="1:2">
      <c r="A28" s="1"/>
    </row>
    <row r="29" spans="1:2">
      <c r="A29" s="1" t="s">
        <v>15</v>
      </c>
      <c r="B29">
        <v>83</v>
      </c>
    </row>
    <row r="30" spans="1:2">
      <c r="A30" s="1" t="s">
        <v>16</v>
      </c>
      <c r="B30">
        <v>2</v>
      </c>
    </row>
    <row r="31" spans="1:2">
      <c r="A31" s="1" t="s">
        <v>18</v>
      </c>
      <c r="B31">
        <v>71</v>
      </c>
    </row>
    <row r="32" spans="1:2">
      <c r="A32" s="1" t="s">
        <v>19</v>
      </c>
      <c r="B32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6" sqref="C6"/>
    </sheetView>
  </sheetViews>
  <sheetFormatPr defaultRowHeight="15"/>
  <cols>
    <col min="1" max="1" width="27.140625" customWidth="1"/>
    <col min="3" max="3" width="15.7109375" customWidth="1"/>
  </cols>
  <sheetData>
    <row r="1" spans="1:5">
      <c r="A1" t="s">
        <v>30</v>
      </c>
    </row>
    <row r="3" spans="1:5">
      <c r="A3" t="s">
        <v>31</v>
      </c>
      <c r="B3" t="s">
        <v>32</v>
      </c>
      <c r="C3">
        <v>0.32240000000000002</v>
      </c>
    </row>
    <row r="4" spans="1:5">
      <c r="A4" t="s">
        <v>33</v>
      </c>
      <c r="B4" t="s">
        <v>34</v>
      </c>
      <c r="C4">
        <v>1.54</v>
      </c>
    </row>
    <row r="5" spans="1:5">
      <c r="A5" t="s">
        <v>35</v>
      </c>
      <c r="B5" t="s">
        <v>36</v>
      </c>
      <c r="C5">
        <v>7.0000000000000007E-2</v>
      </c>
    </row>
    <row r="6" spans="1:5">
      <c r="A6" t="s">
        <v>37</v>
      </c>
      <c r="B6" t="s">
        <v>38</v>
      </c>
      <c r="C6">
        <v>0.2</v>
      </c>
    </row>
    <row r="7" spans="1:5">
      <c r="A7" t="s">
        <v>41</v>
      </c>
      <c r="B7" t="s">
        <v>39</v>
      </c>
      <c r="C7">
        <v>0.4</v>
      </c>
    </row>
    <row r="8" spans="1:5">
      <c r="A8" t="s">
        <v>44</v>
      </c>
      <c r="B8" t="s">
        <v>45</v>
      </c>
      <c r="C8">
        <v>0.8</v>
      </c>
    </row>
    <row r="9" spans="1:5">
      <c r="A9" t="s">
        <v>46</v>
      </c>
      <c r="B9" t="s">
        <v>47</v>
      </c>
      <c r="C9">
        <v>1</v>
      </c>
    </row>
    <row r="12" spans="1:5">
      <c r="A12" t="s">
        <v>42</v>
      </c>
      <c r="B12" t="s">
        <v>43</v>
      </c>
      <c r="C12" t="s">
        <v>48</v>
      </c>
      <c r="D12">
        <f>1-C3</f>
        <v>0.67759999999999998</v>
      </c>
      <c r="E12">
        <f xml:space="preserve"> D12/(D12 + (D13*D14))</f>
        <v>0.24812030075187966</v>
      </c>
    </row>
    <row r="13" spans="1:5">
      <c r="C13" t="s">
        <v>49</v>
      </c>
      <c r="D13">
        <v>0.8</v>
      </c>
    </row>
    <row r="14" spans="1:5">
      <c r="C14" t="s">
        <v>50</v>
      </c>
      <c r="D14">
        <f>C4/(1-C7)</f>
        <v>2.5666666666666669</v>
      </c>
    </row>
    <row r="23" spans="1:1">
      <c r="A2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saving</vt:lpstr>
      <vt:lpstr>Sheet2</vt:lpstr>
      <vt:lpstr>Sheet3</vt:lpstr>
    </vt:vector>
  </TitlesOfParts>
  <Company>Western Kentucky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Goff</dc:creator>
  <cp:lastModifiedBy>Brian Goff</cp:lastModifiedBy>
  <dcterms:created xsi:type="dcterms:W3CDTF">2009-09-09T19:43:51Z</dcterms:created>
  <dcterms:modified xsi:type="dcterms:W3CDTF">2009-09-10T21:26:24Z</dcterms:modified>
</cp:coreProperties>
</file>